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ED590D5A-7961-44C2-ADAA-A238E8E5574A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 l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H75" i="1" s="1"/>
  <c r="E76" i="1"/>
  <c r="H76" i="1" s="1"/>
  <c r="E74" i="1"/>
  <c r="H74" i="1" s="1"/>
  <c r="E70" i="1"/>
  <c r="H70" i="1" s="1"/>
  <c r="E71" i="1"/>
  <c r="H71" i="1" s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<sst xmlns="http://schemas.openxmlformats.org/spreadsheetml/2006/main" count="163" uniqueCount="90">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</sst>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zoomScale="90" zoomScaleNormal="90" workbookViewId="0">
      <selection activeCell="F87" sqref="F87:G93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3513772047.0000005</v>
      </c>
      <c r="D10" s="8">
        <f>SUM(D12,D20,D30,D40,D50,D60,D64,D73,D77)</f>
        <v>442484138.7899999</v>
      </c>
      <c r="E10" s="28">
        <f t="shared" ref="E10:H10" si="0">SUM(E12,E20,E30,E40,E50,E60,E64,E73,E77)</f>
        <v>3956256185.7900004</v>
      </c>
      <c r="F10" s="8">
        <f t="shared" si="0"/>
        <v>3703113666.54</v>
      </c>
      <c r="G10" s="8">
        <f t="shared" si="0"/>
        <v>3646357407.0099998</v>
      </c>
      <c r="H10" s="28">
        <f t="shared" si="0"/>
        <v>253142519.24999994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1499751318.1700003</v>
      </c>
      <c r="D12" s="7">
        <f>SUM(D13:D19)</f>
        <v>20331359.869999997</v>
      </c>
      <c r="E12" s="29">
        <f t="shared" ref="E12:H12" si="1">SUM(E13:E19)</f>
        <v>1520082678.04</v>
      </c>
      <c r="F12" s="7">
        <f t="shared" si="1"/>
        <v>1520078558.04</v>
      </c>
      <c r="G12" s="7">
        <f t="shared" si="1"/>
        <v>1520078558.04</v>
      </c>
      <c r="H12" s="29">
        <f t="shared" si="1"/>
        <v>4119.9999999472639</v>
      </c>
    </row>
    <row r="13" spans="2:9" ht="24" x14ac:dyDescent="0.2">
      <c r="B13" s="10" t="s">
        <v>14</v>
      </c>
      <c r="C13" s="25">
        <v>420716293.17000002</v>
      </c>
      <c r="D13" s="25">
        <v>-8388827.75</v>
      </c>
      <c r="E13" s="30">
        <f>SUM(C13:D13)</f>
        <v>412327465.42000002</v>
      </c>
      <c r="F13" s="26">
        <v>412327465.42000002</v>
      </c>
      <c r="G13" s="26">
        <v>412327465.42000002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41091969.259999998</v>
      </c>
      <c r="D14" s="25">
        <v>5155093.4800000004</v>
      </c>
      <c r="E14" s="30">
        <f t="shared" ref="E14:E79" si="2">SUM(C14:D14)</f>
        <v>46247062.739999995</v>
      </c>
      <c r="F14" s="26">
        <v>46247062.740000002</v>
      </c>
      <c r="G14" s="26">
        <v>46247062.740000002</v>
      </c>
      <c r="H14" s="34">
        <f t="shared" ref="H14:H79" si="3">SUM(E14-F14)</f>
        <v>-7.4505805969238281E-9</v>
      </c>
    </row>
    <row r="15" spans="2:9" x14ac:dyDescent="0.2">
      <c r="B15" s="10" t="s">
        <v>16</v>
      </c>
      <c r="C15" s="25">
        <v>390785610.26999998</v>
      </c>
      <c r="D15" s="25">
        <v>15002654.439999998</v>
      </c>
      <c r="E15" s="30">
        <f t="shared" si="2"/>
        <v>405788264.70999998</v>
      </c>
      <c r="F15" s="26">
        <v>405788264.70999998</v>
      </c>
      <c r="G15" s="26">
        <v>405788264.70999998</v>
      </c>
      <c r="H15" s="34">
        <f t="shared" si="3"/>
        <v>0</v>
      </c>
    </row>
    <row r="16" spans="2:9" x14ac:dyDescent="0.2">
      <c r="B16" s="10" t="s">
        <v>17</v>
      </c>
      <c r="C16" s="25">
        <v>79377389.689999998</v>
      </c>
      <c r="D16" s="25">
        <v>4825278.7599999979</v>
      </c>
      <c r="E16" s="30">
        <f t="shared" si="2"/>
        <v>84202668.449999988</v>
      </c>
      <c r="F16" s="26">
        <v>84202668.450000003</v>
      </c>
      <c r="G16" s="26">
        <v>84202668.450000003</v>
      </c>
      <c r="H16" s="34">
        <f t="shared" si="3"/>
        <v>-1.4901161193847656E-8</v>
      </c>
    </row>
    <row r="17" spans="2:8" x14ac:dyDescent="0.2">
      <c r="B17" s="10" t="s">
        <v>18</v>
      </c>
      <c r="C17" s="25">
        <v>427276546.88999999</v>
      </c>
      <c r="D17" s="25">
        <v>-8324018.1700000167</v>
      </c>
      <c r="E17" s="30">
        <f t="shared" si="2"/>
        <v>418952528.71999997</v>
      </c>
      <c r="F17" s="26">
        <v>418948408.72000003</v>
      </c>
      <c r="G17" s="26">
        <v>418948408.72000003</v>
      </c>
      <c r="H17" s="34">
        <f t="shared" si="3"/>
        <v>4119.9999999403954</v>
      </c>
    </row>
    <row r="18" spans="2:8" x14ac:dyDescent="0.2">
      <c r="B18" s="10" t="s">
        <v>19</v>
      </c>
      <c r="C18" s="25">
        <v>3874591.92</v>
      </c>
      <c r="D18" s="25">
        <v>-2986456.8100000005</v>
      </c>
      <c r="E18" s="30">
        <f t="shared" si="2"/>
        <v>888135.1099999994</v>
      </c>
      <c r="F18" s="26">
        <v>888135.11</v>
      </c>
      <c r="G18" s="26">
        <v>888135.11</v>
      </c>
      <c r="H18" s="34">
        <f t="shared" si="3"/>
        <v>-5.8207660913467407E-10</v>
      </c>
    </row>
    <row r="19" spans="2:8" x14ac:dyDescent="0.2">
      <c r="B19" s="10" t="s">
        <v>20</v>
      </c>
      <c r="C19" s="25">
        <v>136628916.97</v>
      </c>
      <c r="D19" s="25">
        <v>15047635.920000017</v>
      </c>
      <c r="E19" s="30">
        <f t="shared" si="2"/>
        <v>151676552.89000002</v>
      </c>
      <c r="F19" s="26">
        <v>151676552.88999999</v>
      </c>
      <c r="G19" s="26">
        <v>151676552.88999999</v>
      </c>
      <c r="H19" s="34">
        <f t="shared" si="3"/>
        <v>2.9802322387695313E-8</v>
      </c>
    </row>
    <row r="20" spans="2:8" s="9" customFormat="1" ht="24" x14ac:dyDescent="0.2">
      <c r="B20" s="12" t="s">
        <v>21</v>
      </c>
      <c r="C20" s="7">
        <f>SUM(C21:C29)</f>
        <v>124882605.39</v>
      </c>
      <c r="D20" s="7">
        <f t="shared" ref="D20:H20" si="4">SUM(D21:D29)</f>
        <v>62932452.019999966</v>
      </c>
      <c r="E20" s="29">
        <f t="shared" si="4"/>
        <v>187815057.40999997</v>
      </c>
      <c r="F20" s="7">
        <f t="shared" si="4"/>
        <v>141778844.95000002</v>
      </c>
      <c r="G20" s="7">
        <f t="shared" si="4"/>
        <v>136733615.75</v>
      </c>
      <c r="H20" s="29">
        <f t="shared" si="4"/>
        <v>46036212.459999971</v>
      </c>
    </row>
    <row r="21" spans="2:8" ht="24" x14ac:dyDescent="0.2">
      <c r="B21" s="10" t="s">
        <v>22</v>
      </c>
      <c r="C21" s="25">
        <v>18301005.600000001</v>
      </c>
      <c r="D21" s="25">
        <v>-2560385.7900000066</v>
      </c>
      <c r="E21" s="30">
        <f t="shared" si="2"/>
        <v>15740619.809999995</v>
      </c>
      <c r="F21" s="26">
        <v>15593525.699999999</v>
      </c>
      <c r="G21" s="26">
        <v>15594152.1</v>
      </c>
      <c r="H21" s="34">
        <f t="shared" si="3"/>
        <v>147094.10999999568</v>
      </c>
    </row>
    <row r="22" spans="2:8" x14ac:dyDescent="0.2">
      <c r="B22" s="10" t="s">
        <v>23</v>
      </c>
      <c r="C22" s="25">
        <v>13693368.52</v>
      </c>
      <c r="D22" s="25">
        <v>7360505.3000000045</v>
      </c>
      <c r="E22" s="30">
        <f t="shared" si="2"/>
        <v>21053873.820000004</v>
      </c>
      <c r="F22" s="26">
        <v>20979545.040000003</v>
      </c>
      <c r="G22" s="26">
        <v>20963545.030000001</v>
      </c>
      <c r="H22" s="34">
        <f t="shared" si="3"/>
        <v>74328.780000001192</v>
      </c>
    </row>
    <row r="23" spans="2:8" ht="24" x14ac:dyDescent="0.2">
      <c r="B23" s="10" t="s">
        <v>24</v>
      </c>
      <c r="C23" s="25">
        <v>735000</v>
      </c>
      <c r="D23" s="25">
        <v>-734747</v>
      </c>
      <c r="E23" s="30">
        <f t="shared" si="2"/>
        <v>253</v>
      </c>
      <c r="F23" s="26">
        <v>0</v>
      </c>
      <c r="G23" s="26">
        <v>0</v>
      </c>
      <c r="H23" s="34">
        <f t="shared" si="3"/>
        <v>253</v>
      </c>
    </row>
    <row r="24" spans="2:8" ht="24" x14ac:dyDescent="0.2">
      <c r="B24" s="10" t="s">
        <v>25</v>
      </c>
      <c r="C24" s="25">
        <v>14107938.529999999</v>
      </c>
      <c r="D24" s="25">
        <v>5524700.3999999911</v>
      </c>
      <c r="E24" s="30">
        <f t="shared" si="2"/>
        <v>19632638.929999992</v>
      </c>
      <c r="F24" s="26">
        <v>19595166.210000001</v>
      </c>
      <c r="G24" s="26">
        <v>18796541.010000002</v>
      </c>
      <c r="H24" s="34">
        <f t="shared" si="3"/>
        <v>37472.719999991357</v>
      </c>
    </row>
    <row r="25" spans="2:8" ht="23.45" customHeight="1" x14ac:dyDescent="0.2">
      <c r="B25" s="10" t="s">
        <v>26</v>
      </c>
      <c r="C25" s="25">
        <v>3594674.14</v>
      </c>
      <c r="D25" s="25">
        <v>-1689214.1499999985</v>
      </c>
      <c r="E25" s="30">
        <f t="shared" si="2"/>
        <v>1905459.9900000016</v>
      </c>
      <c r="F25" s="26">
        <v>1896918.26</v>
      </c>
      <c r="G25" s="26">
        <v>1896918.26</v>
      </c>
      <c r="H25" s="34">
        <f t="shared" si="3"/>
        <v>8541.7300000016112</v>
      </c>
    </row>
    <row r="26" spans="2:8" x14ac:dyDescent="0.2">
      <c r="B26" s="10" t="s">
        <v>27</v>
      </c>
      <c r="C26" s="25">
        <v>47001406.829999998</v>
      </c>
      <c r="D26" s="25">
        <v>3368911.3699999899</v>
      </c>
      <c r="E26" s="30">
        <f t="shared" si="2"/>
        <v>50370318.199999988</v>
      </c>
      <c r="F26" s="26">
        <v>50335245.840000004</v>
      </c>
      <c r="G26" s="26">
        <v>49937124.090000004</v>
      </c>
      <c r="H26" s="34">
        <f t="shared" si="3"/>
        <v>35072.359999984503</v>
      </c>
    </row>
    <row r="27" spans="2:8" ht="24" x14ac:dyDescent="0.2">
      <c r="B27" s="10" t="s">
        <v>28</v>
      </c>
      <c r="C27" s="25">
        <v>13378456.6</v>
      </c>
      <c r="D27" s="25">
        <v>43132880.50999999</v>
      </c>
      <c r="E27" s="30">
        <f t="shared" si="2"/>
        <v>56511337.109999992</v>
      </c>
      <c r="F27" s="26">
        <v>14658482.98</v>
      </c>
      <c r="G27" s="26">
        <v>10857638.58</v>
      </c>
      <c r="H27" s="34">
        <f t="shared" si="3"/>
        <v>41852854.129999995</v>
      </c>
    </row>
    <row r="28" spans="2:8" ht="12" customHeight="1" x14ac:dyDescent="0.2">
      <c r="B28" s="10" t="s">
        <v>29</v>
      </c>
      <c r="C28" s="25">
        <v>300000</v>
      </c>
      <c r="D28" s="25">
        <v>1557009.55</v>
      </c>
      <c r="E28" s="30">
        <f t="shared" si="2"/>
        <v>1857009.55</v>
      </c>
      <c r="F28" s="26">
        <v>1849759.42</v>
      </c>
      <c r="G28" s="26">
        <v>1849759.42</v>
      </c>
      <c r="H28" s="34">
        <f t="shared" si="3"/>
        <v>7250.1300000001211</v>
      </c>
    </row>
    <row r="29" spans="2:8" ht="25.9" customHeight="1" x14ac:dyDescent="0.2">
      <c r="B29" s="10" t="s">
        <v>30</v>
      </c>
      <c r="C29" s="25">
        <v>13770755.17</v>
      </c>
      <c r="D29" s="25">
        <v>6972791.8299999982</v>
      </c>
      <c r="E29" s="30">
        <f t="shared" si="2"/>
        <v>20743547</v>
      </c>
      <c r="F29" s="26">
        <v>16870201.5</v>
      </c>
      <c r="G29" s="26">
        <v>16837937.260000002</v>
      </c>
      <c r="H29" s="34">
        <f t="shared" si="3"/>
        <v>3873345.5</v>
      </c>
    </row>
    <row r="30" spans="2:8" s="9" customFormat="1" ht="24" x14ac:dyDescent="0.2">
      <c r="B30" s="12" t="s">
        <v>31</v>
      </c>
      <c r="C30" s="7">
        <f>SUM(C31:C39)</f>
        <v>503812854.84000003</v>
      </c>
      <c r="D30" s="7">
        <f t="shared" ref="D30:H30" si="5">SUM(D31:D39)</f>
        <v>175318541.97000003</v>
      </c>
      <c r="E30" s="29">
        <f t="shared" si="5"/>
        <v>679131396.81000018</v>
      </c>
      <c r="F30" s="7">
        <f t="shared" si="5"/>
        <v>663577270.55999994</v>
      </c>
      <c r="G30" s="7">
        <f t="shared" si="5"/>
        <v>655794306.65999997</v>
      </c>
      <c r="H30" s="29">
        <f t="shared" si="5"/>
        <v>15554126.25000003</v>
      </c>
    </row>
    <row r="31" spans="2:8" x14ac:dyDescent="0.2">
      <c r="B31" s="10" t="s">
        <v>32</v>
      </c>
      <c r="C31" s="25">
        <v>190529194.03</v>
      </c>
      <c r="D31" s="25">
        <v>48769944.939999998</v>
      </c>
      <c r="E31" s="30">
        <f t="shared" si="2"/>
        <v>239299138.97</v>
      </c>
      <c r="F31" s="26">
        <v>239269129.91999999</v>
      </c>
      <c r="G31" s="26">
        <v>238326798.81999999</v>
      </c>
      <c r="H31" s="34">
        <f t="shared" si="3"/>
        <v>30009.050000011921</v>
      </c>
    </row>
    <row r="32" spans="2:8" x14ac:dyDescent="0.2">
      <c r="B32" s="10" t="s">
        <v>33</v>
      </c>
      <c r="C32" s="25">
        <v>28209496.710000001</v>
      </c>
      <c r="D32" s="25">
        <v>1373691.4800000042</v>
      </c>
      <c r="E32" s="30">
        <f t="shared" si="2"/>
        <v>29583188.190000005</v>
      </c>
      <c r="F32" s="26">
        <v>29504702.800000001</v>
      </c>
      <c r="G32" s="26">
        <v>29504702.800000001</v>
      </c>
      <c r="H32" s="34">
        <f t="shared" si="3"/>
        <v>78485.390000004321</v>
      </c>
    </row>
    <row r="33" spans="2:8" ht="24" x14ac:dyDescent="0.2">
      <c r="B33" s="10" t="s">
        <v>34</v>
      </c>
      <c r="C33" s="25">
        <v>44750548.840000004</v>
      </c>
      <c r="D33" s="25">
        <v>12440433.580000013</v>
      </c>
      <c r="E33" s="30">
        <f t="shared" si="2"/>
        <v>57190982.420000017</v>
      </c>
      <c r="F33" s="26">
        <v>53528780.770000003</v>
      </c>
      <c r="G33" s="26">
        <v>51050693.060000002</v>
      </c>
      <c r="H33" s="34">
        <f t="shared" si="3"/>
        <v>3662201.6500000134</v>
      </c>
    </row>
    <row r="34" spans="2:8" ht="24.6" customHeight="1" x14ac:dyDescent="0.2">
      <c r="B34" s="10" t="s">
        <v>35</v>
      </c>
      <c r="C34" s="25">
        <v>40908070.630000003</v>
      </c>
      <c r="D34" s="25">
        <v>2123195.16</v>
      </c>
      <c r="E34" s="30">
        <f t="shared" si="2"/>
        <v>43031265.790000007</v>
      </c>
      <c r="F34" s="26">
        <v>43020715.939999998</v>
      </c>
      <c r="G34" s="26">
        <v>42945952.219999999</v>
      </c>
      <c r="H34" s="34">
        <f t="shared" si="3"/>
        <v>10549.850000008941</v>
      </c>
    </row>
    <row r="35" spans="2:8" ht="24" x14ac:dyDescent="0.2">
      <c r="B35" s="10" t="s">
        <v>36</v>
      </c>
      <c r="C35" s="25">
        <v>98848061.519999996</v>
      </c>
      <c r="D35" s="25">
        <v>74757653.430000007</v>
      </c>
      <c r="E35" s="30">
        <f t="shared" si="2"/>
        <v>173605714.94999999</v>
      </c>
      <c r="F35" s="26">
        <v>161965754.60999998</v>
      </c>
      <c r="G35" s="26">
        <v>158519401.38999999</v>
      </c>
      <c r="H35" s="34">
        <f t="shared" si="3"/>
        <v>11639960.340000004</v>
      </c>
    </row>
    <row r="36" spans="2:8" ht="24" x14ac:dyDescent="0.2">
      <c r="B36" s="10" t="s">
        <v>37</v>
      </c>
      <c r="C36" s="25">
        <v>54931804</v>
      </c>
      <c r="D36" s="25">
        <v>21522296.350000001</v>
      </c>
      <c r="E36" s="30">
        <f t="shared" si="2"/>
        <v>76454100.349999994</v>
      </c>
      <c r="F36" s="26">
        <v>76448669.340000004</v>
      </c>
      <c r="G36" s="26">
        <v>76448669.340000004</v>
      </c>
      <c r="H36" s="34">
        <f t="shared" si="3"/>
        <v>5431.0099999904633</v>
      </c>
    </row>
    <row r="37" spans="2:8" x14ac:dyDescent="0.2">
      <c r="B37" s="10" t="s">
        <v>38</v>
      </c>
      <c r="C37" s="25">
        <v>3707617.86</v>
      </c>
      <c r="D37" s="25">
        <v>-378322.13000000082</v>
      </c>
      <c r="E37" s="30">
        <f t="shared" si="2"/>
        <v>3329295.7299999991</v>
      </c>
      <c r="F37" s="26">
        <v>3264524.3</v>
      </c>
      <c r="G37" s="26">
        <v>3264524.3</v>
      </c>
      <c r="H37" s="34">
        <f t="shared" si="3"/>
        <v>64771.429999999236</v>
      </c>
    </row>
    <row r="38" spans="2:8" x14ac:dyDescent="0.2">
      <c r="B38" s="10" t="s">
        <v>39</v>
      </c>
      <c r="C38" s="25">
        <v>31545359.370000001</v>
      </c>
      <c r="D38" s="25">
        <v>9582218.0699999928</v>
      </c>
      <c r="E38" s="30">
        <f t="shared" si="2"/>
        <v>41127577.439999998</v>
      </c>
      <c r="F38" s="26">
        <v>41077849.730000004</v>
      </c>
      <c r="G38" s="26">
        <v>40236456.460000001</v>
      </c>
      <c r="H38" s="34">
        <f t="shared" si="3"/>
        <v>49727.709999993443</v>
      </c>
    </row>
    <row r="39" spans="2:8" x14ac:dyDescent="0.2">
      <c r="B39" s="10" t="s">
        <v>40</v>
      </c>
      <c r="C39" s="25">
        <v>10382701.880000001</v>
      </c>
      <c r="D39" s="25">
        <v>5127431.0900000036</v>
      </c>
      <c r="E39" s="30">
        <f t="shared" si="2"/>
        <v>15510132.970000004</v>
      </c>
      <c r="F39" s="26">
        <v>15497143.15</v>
      </c>
      <c r="G39" s="26">
        <v>15497108.27</v>
      </c>
      <c r="H39" s="34">
        <f t="shared" si="3"/>
        <v>12989.820000004023</v>
      </c>
    </row>
    <row r="40" spans="2:8" s="9" customFormat="1" ht="25.5" customHeight="1" x14ac:dyDescent="0.2">
      <c r="B40" s="12" t="s">
        <v>41</v>
      </c>
      <c r="C40" s="7">
        <f>SUM(C41:C49)</f>
        <v>709427923.04000008</v>
      </c>
      <c r="D40" s="7">
        <f t="shared" ref="D40:H40" si="6">SUM(D41:D49)</f>
        <v>186629659.80000001</v>
      </c>
      <c r="E40" s="29">
        <f t="shared" si="6"/>
        <v>896057582.83999991</v>
      </c>
      <c r="F40" s="7">
        <f t="shared" si="6"/>
        <v>894903598.77999997</v>
      </c>
      <c r="G40" s="7">
        <f t="shared" si="6"/>
        <v>892320552.0999999</v>
      </c>
      <c r="H40" s="29">
        <f t="shared" si="6"/>
        <v>1153984.0599999875</v>
      </c>
    </row>
    <row r="41" spans="2:8" ht="24" x14ac:dyDescent="0.2">
      <c r="B41" s="10" t="s">
        <v>42</v>
      </c>
      <c r="C41" s="25">
        <v>514954488</v>
      </c>
      <c r="D41" s="25">
        <v>156297053</v>
      </c>
      <c r="E41" s="30">
        <f t="shared" si="2"/>
        <v>671251541</v>
      </c>
      <c r="F41" s="26">
        <v>671251540.87</v>
      </c>
      <c r="G41" s="26">
        <v>671251540.87</v>
      </c>
      <c r="H41" s="34">
        <f t="shared" si="3"/>
        <v>0.12999999523162842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66352625.939999998</v>
      </c>
      <c r="D44" s="25">
        <v>16810433.390000015</v>
      </c>
      <c r="E44" s="30">
        <f t="shared" si="2"/>
        <v>83163059.330000013</v>
      </c>
      <c r="F44" s="26">
        <v>82009075.400000006</v>
      </c>
      <c r="G44" s="26">
        <v>81172915.400000006</v>
      </c>
      <c r="H44" s="34">
        <f t="shared" si="3"/>
        <v>1153983.9300000072</v>
      </c>
    </row>
    <row r="45" spans="2:8" x14ac:dyDescent="0.2">
      <c r="B45" s="10" t="s">
        <v>46</v>
      </c>
      <c r="C45" s="25">
        <v>12250306</v>
      </c>
      <c r="D45" s="25">
        <v>1664309.9299999997</v>
      </c>
      <c r="E45" s="30">
        <f t="shared" si="2"/>
        <v>13914615.93</v>
      </c>
      <c r="F45" s="26">
        <v>13914615.93</v>
      </c>
      <c r="G45" s="26">
        <v>13019563.869999999</v>
      </c>
      <c r="H45" s="34">
        <f t="shared" si="3"/>
        <v>0</v>
      </c>
    </row>
    <row r="46" spans="2:8" ht="24" x14ac:dyDescent="0.2">
      <c r="B46" s="10" t="s">
        <v>47</v>
      </c>
      <c r="C46" s="25">
        <v>51431377.649999999</v>
      </c>
      <c r="D46" s="25">
        <v>6222813.3800000027</v>
      </c>
      <c r="E46" s="30">
        <f t="shared" si="2"/>
        <v>57654191.030000001</v>
      </c>
      <c r="F46" s="26">
        <v>57654191.030000001</v>
      </c>
      <c r="G46" s="26">
        <v>57654191.030000001</v>
      </c>
      <c r="H46" s="34">
        <f t="shared" si="3"/>
        <v>0</v>
      </c>
    </row>
    <row r="47" spans="2:8" x14ac:dyDescent="0.2">
      <c r="B47" s="10" t="s">
        <v>48</v>
      </c>
      <c r="C47" s="25">
        <v>64439125.450000003</v>
      </c>
      <c r="D47" s="25">
        <v>5635050.099999994</v>
      </c>
      <c r="E47" s="30">
        <f t="shared" si="2"/>
        <v>70074175.549999997</v>
      </c>
      <c r="F47" s="26">
        <v>70074175.550000012</v>
      </c>
      <c r="G47" s="26">
        <v>69222340.930000007</v>
      </c>
      <c r="H47" s="34">
        <f t="shared" si="3"/>
        <v>-1.4901161193847656E-8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88510506.480000004</v>
      </c>
      <c r="D50" s="7">
        <f t="shared" ref="D50:H50" si="7">SUM(D51:D59)</f>
        <v>29938243.029999997</v>
      </c>
      <c r="E50" s="29">
        <f t="shared" si="7"/>
        <v>118448749.51000001</v>
      </c>
      <c r="F50" s="7">
        <f t="shared" si="7"/>
        <v>104807600.66000001</v>
      </c>
      <c r="G50" s="7">
        <f t="shared" si="7"/>
        <v>83597152.099999994</v>
      </c>
      <c r="H50" s="29">
        <f t="shared" si="7"/>
        <v>13641148.850000007</v>
      </c>
    </row>
    <row r="51" spans="2:8" x14ac:dyDescent="0.2">
      <c r="B51" s="10" t="s">
        <v>52</v>
      </c>
      <c r="C51" s="25">
        <v>81377631.480000004</v>
      </c>
      <c r="D51" s="25">
        <v>-42278584.879999995</v>
      </c>
      <c r="E51" s="30">
        <f t="shared" si="2"/>
        <v>39099046.600000009</v>
      </c>
      <c r="F51" s="26">
        <v>36628446.219999999</v>
      </c>
      <c r="G51" s="26">
        <v>28368012.699999999</v>
      </c>
      <c r="H51" s="34">
        <f t="shared" si="3"/>
        <v>2470600.3800000101</v>
      </c>
    </row>
    <row r="52" spans="2:8" x14ac:dyDescent="0.2">
      <c r="B52" s="10" t="s">
        <v>53</v>
      </c>
      <c r="C52" s="25">
        <v>827011</v>
      </c>
      <c r="D52" s="25">
        <v>4184898.5499999989</v>
      </c>
      <c r="E52" s="30">
        <f t="shared" si="2"/>
        <v>5011909.5499999989</v>
      </c>
      <c r="F52" s="26">
        <v>4681780.92</v>
      </c>
      <c r="G52" s="26">
        <v>4681780.92</v>
      </c>
      <c r="H52" s="34">
        <f t="shared" si="3"/>
        <v>330128.62999999896</v>
      </c>
    </row>
    <row r="53" spans="2:8" ht="24" x14ac:dyDescent="0.2">
      <c r="B53" s="10" t="s">
        <v>54</v>
      </c>
      <c r="C53" s="25">
        <v>0</v>
      </c>
      <c r="D53" s="25">
        <v>181888</v>
      </c>
      <c r="E53" s="30">
        <f t="shared" si="2"/>
        <v>181888</v>
      </c>
      <c r="F53" s="26">
        <v>0</v>
      </c>
      <c r="G53" s="26">
        <v>0</v>
      </c>
      <c r="H53" s="34">
        <f t="shared" si="3"/>
        <v>181888</v>
      </c>
    </row>
    <row r="54" spans="2:8" x14ac:dyDescent="0.2">
      <c r="B54" s="10" t="s">
        <v>55</v>
      </c>
      <c r="C54" s="25">
        <v>3350000</v>
      </c>
      <c r="D54" s="25">
        <v>14250216.32</v>
      </c>
      <c r="E54" s="30">
        <f t="shared" si="2"/>
        <v>17600216.32</v>
      </c>
      <c r="F54" s="26">
        <v>17598002.419999998</v>
      </c>
      <c r="G54" s="26">
        <v>6878410.2999999998</v>
      </c>
      <c r="H54" s="34">
        <f t="shared" si="3"/>
        <v>2213.9000000022352</v>
      </c>
    </row>
    <row r="55" spans="2:8" x14ac:dyDescent="0.2">
      <c r="B55" s="10" t="s">
        <v>56</v>
      </c>
      <c r="C55" s="25">
        <v>0</v>
      </c>
      <c r="D55" s="25">
        <v>2814800</v>
      </c>
      <c r="E55" s="30">
        <f t="shared" si="2"/>
        <v>2814800</v>
      </c>
      <c r="F55" s="26">
        <v>0</v>
      </c>
      <c r="G55" s="26">
        <v>0</v>
      </c>
      <c r="H55" s="34">
        <f t="shared" si="3"/>
        <v>2814800</v>
      </c>
    </row>
    <row r="56" spans="2:8" x14ac:dyDescent="0.2">
      <c r="B56" s="10" t="s">
        <v>57</v>
      </c>
      <c r="C56" s="25">
        <v>2901320</v>
      </c>
      <c r="D56" s="25">
        <v>38159613.559999995</v>
      </c>
      <c r="E56" s="30">
        <f t="shared" si="2"/>
        <v>41060933.559999995</v>
      </c>
      <c r="F56" s="26">
        <v>35825147.18</v>
      </c>
      <c r="G56" s="26">
        <v>35368948.18</v>
      </c>
      <c r="H56" s="34">
        <f t="shared" si="3"/>
        <v>5235786.3799999952</v>
      </c>
    </row>
    <row r="57" spans="2:8" x14ac:dyDescent="0.2">
      <c r="B57" s="10" t="s">
        <v>58</v>
      </c>
      <c r="C57" s="25">
        <v>0</v>
      </c>
      <c r="D57" s="25">
        <v>8</v>
      </c>
      <c r="E57" s="30">
        <f t="shared" si="2"/>
        <v>8</v>
      </c>
      <c r="F57" s="26">
        <v>8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10900000</v>
      </c>
      <c r="E58" s="30">
        <f t="shared" si="2"/>
        <v>10900000</v>
      </c>
      <c r="F58" s="26">
        <v>8300000</v>
      </c>
      <c r="G58" s="26">
        <v>8300000</v>
      </c>
      <c r="H58" s="34">
        <f t="shared" si="3"/>
        <v>2600000</v>
      </c>
    </row>
    <row r="59" spans="2:8" x14ac:dyDescent="0.2">
      <c r="B59" s="10" t="s">
        <v>60</v>
      </c>
      <c r="C59" s="25">
        <v>54544</v>
      </c>
      <c r="D59" s="25">
        <v>1725403.48</v>
      </c>
      <c r="E59" s="30">
        <f t="shared" si="2"/>
        <v>1779947.48</v>
      </c>
      <c r="F59" s="26">
        <v>1774215.92</v>
      </c>
      <c r="G59" s="26">
        <v>0</v>
      </c>
      <c r="H59" s="34">
        <f t="shared" si="3"/>
        <v>5731.5600000000559</v>
      </c>
    </row>
    <row r="60" spans="2:8" s="9" customFormat="1" x14ac:dyDescent="0.2">
      <c r="B60" s="6" t="s">
        <v>61</v>
      </c>
      <c r="C60" s="7">
        <f>SUM(C61:C63)</f>
        <v>587386839.08000004</v>
      </c>
      <c r="D60" s="7">
        <f t="shared" ref="D60:H60" si="8">SUM(D61:D63)</f>
        <v>-33985617.900000036</v>
      </c>
      <c r="E60" s="29">
        <f t="shared" si="8"/>
        <v>553401221.17999983</v>
      </c>
      <c r="F60" s="7">
        <f t="shared" si="8"/>
        <v>376648293.54999995</v>
      </c>
      <c r="G60" s="7">
        <f t="shared" si="8"/>
        <v>356513722.35999995</v>
      </c>
      <c r="H60" s="29">
        <f t="shared" si="8"/>
        <v>176752927.63</v>
      </c>
    </row>
    <row r="61" spans="2:8" x14ac:dyDescent="0.2">
      <c r="B61" s="10" t="s">
        <v>62</v>
      </c>
      <c r="C61" s="25">
        <v>288500000</v>
      </c>
      <c r="D61" s="25">
        <v>249714795.38999999</v>
      </c>
      <c r="E61" s="30">
        <f t="shared" si="2"/>
        <v>538214795.38999999</v>
      </c>
      <c r="F61" s="26">
        <v>365504661.79999995</v>
      </c>
      <c r="G61" s="26">
        <v>348362996.01999998</v>
      </c>
      <c r="H61" s="34">
        <f t="shared" si="3"/>
        <v>172710133.59000003</v>
      </c>
    </row>
    <row r="62" spans="2:8" x14ac:dyDescent="0.2">
      <c r="B62" s="10" t="s">
        <v>63</v>
      </c>
      <c r="C62" s="25">
        <v>134854701.59999999</v>
      </c>
      <c r="D62" s="25">
        <v>-120071007.15000001</v>
      </c>
      <c r="E62" s="30">
        <f t="shared" si="2"/>
        <v>14783694.449999988</v>
      </c>
      <c r="F62" s="26">
        <v>11143631.75</v>
      </c>
      <c r="G62" s="26">
        <v>8150726.3399999999</v>
      </c>
      <c r="H62" s="34">
        <f t="shared" si="3"/>
        <v>3640062.6999999881</v>
      </c>
    </row>
    <row r="63" spans="2:8" x14ac:dyDescent="0.2">
      <c r="B63" s="10" t="s">
        <v>64</v>
      </c>
      <c r="C63" s="25">
        <v>164032137.47999999</v>
      </c>
      <c r="D63" s="25">
        <v>-163629406.14000002</v>
      </c>
      <c r="E63" s="30">
        <f t="shared" si="2"/>
        <v>402731.33999997377</v>
      </c>
      <c r="F63" s="26">
        <v>0</v>
      </c>
      <c r="G63" s="26">
        <v>0</v>
      </c>
      <c r="H63" s="34">
        <f>SUM(E63-F63)</f>
        <v>402731.33999997377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1319500</v>
      </c>
      <c r="E77" s="29">
        <f t="shared" si="11"/>
        <v>1319500</v>
      </c>
      <c r="F77" s="7">
        <f t="shared" si="11"/>
        <v>1319500</v>
      </c>
      <c r="G77" s="7">
        <f t="shared" si="11"/>
        <v>1319500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1319500</v>
      </c>
      <c r="E81" s="30">
        <f t="shared" si="12"/>
        <v>1319500</v>
      </c>
      <c r="F81" s="26">
        <v>1319500</v>
      </c>
      <c r="G81" s="25">
        <v>1319500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966455150</v>
      </c>
      <c r="D85" s="17">
        <f t="shared" ref="D85:H85" si="14">SUM(D86,D94,D104,D114,D124,D134,D138,D147,D151)</f>
        <v>70693555.49999994</v>
      </c>
      <c r="E85" s="31">
        <f t="shared" si="14"/>
        <v>1037148705.4999999</v>
      </c>
      <c r="F85" s="17">
        <f t="shared" si="14"/>
        <v>1018710142.4599999</v>
      </c>
      <c r="G85" s="17">
        <f t="shared" si="14"/>
        <v>934117402.12</v>
      </c>
      <c r="H85" s="31">
        <f t="shared" si="14"/>
        <v>18438563.039999921</v>
      </c>
      <c r="M85" s="18"/>
    </row>
    <row r="86" spans="2:13" x14ac:dyDescent="0.2">
      <c r="B86" s="19" t="s">
        <v>13</v>
      </c>
      <c r="C86" s="7">
        <f>SUM(C87:C93)</f>
        <v>160157819.32999998</v>
      </c>
      <c r="D86" s="7">
        <f t="shared" ref="D86:H86" si="15">SUM(D87:D93)</f>
        <v>39197243.620000005</v>
      </c>
      <c r="E86" s="29">
        <f t="shared" si="15"/>
        <v>199355062.94999999</v>
      </c>
      <c r="F86" s="7">
        <f t="shared" si="15"/>
        <v>199355062.94999999</v>
      </c>
      <c r="G86" s="7">
        <f t="shared" si="15"/>
        <v>173446985.66999999</v>
      </c>
      <c r="H86" s="29">
        <f t="shared" si="15"/>
        <v>3.7252902984619141E-9</v>
      </c>
    </row>
    <row r="87" spans="2:13" ht="24" x14ac:dyDescent="0.2">
      <c r="B87" s="10" t="s">
        <v>14</v>
      </c>
      <c r="C87" s="25">
        <v>45943941.219999999</v>
      </c>
      <c r="D87" s="25">
        <v>6979309.0500000119</v>
      </c>
      <c r="E87" s="30">
        <f>SUM(C87:D87)</f>
        <v>52923250.270000011</v>
      </c>
      <c r="F87" s="26">
        <v>52923250.269999996</v>
      </c>
      <c r="G87" s="26">
        <v>45357319.18</v>
      </c>
      <c r="H87" s="34">
        <f t="shared" ref="H87:H153" si="16">SUM(E87-F87)</f>
        <v>1.4901161193847656E-8</v>
      </c>
    </row>
    <row r="88" spans="2:13" ht="24.6" customHeight="1" x14ac:dyDescent="0.2">
      <c r="B88" s="10" t="s">
        <v>15</v>
      </c>
      <c r="C88" s="25">
        <v>844001.83</v>
      </c>
      <c r="D88" s="25">
        <v>-844001.83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19507564.75</v>
      </c>
      <c r="D89" s="25">
        <v>20909862.519999996</v>
      </c>
      <c r="E89" s="30">
        <f t="shared" si="17"/>
        <v>40417427.269999996</v>
      </c>
      <c r="F89" s="26">
        <v>40417427.269999996</v>
      </c>
      <c r="G89" s="26">
        <v>35964473.509999998</v>
      </c>
      <c r="H89" s="34">
        <f t="shared" si="16"/>
        <v>0</v>
      </c>
    </row>
    <row r="90" spans="2:13" x14ac:dyDescent="0.2">
      <c r="B90" s="10" t="s">
        <v>17</v>
      </c>
      <c r="C90" s="25">
        <v>9774647.4399999995</v>
      </c>
      <c r="D90" s="25">
        <v>3061673.17</v>
      </c>
      <c r="E90" s="30">
        <f t="shared" si="17"/>
        <v>12836320.609999999</v>
      </c>
      <c r="F90" s="26">
        <v>12836320.609999999</v>
      </c>
      <c r="G90" s="26">
        <v>10996053.189999999</v>
      </c>
      <c r="H90" s="34">
        <f t="shared" si="16"/>
        <v>0</v>
      </c>
    </row>
    <row r="91" spans="2:13" x14ac:dyDescent="0.2">
      <c r="B91" s="10" t="s">
        <v>18</v>
      </c>
      <c r="C91" s="25">
        <v>54423053.149999999</v>
      </c>
      <c r="D91" s="25">
        <v>7665894.1199999899</v>
      </c>
      <c r="E91" s="30">
        <f t="shared" si="17"/>
        <v>62088947.269999988</v>
      </c>
      <c r="F91" s="26">
        <v>62088947.270000003</v>
      </c>
      <c r="G91" s="26">
        <v>53274910.310000002</v>
      </c>
      <c r="H91" s="34">
        <f t="shared" si="16"/>
        <v>-1.4901161193847656E-8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29664610.940000001</v>
      </c>
      <c r="D93" s="25">
        <v>1424506.5900000036</v>
      </c>
      <c r="E93" s="30">
        <f t="shared" si="17"/>
        <v>31089117.530000005</v>
      </c>
      <c r="F93" s="26">
        <v>31089117.530000001</v>
      </c>
      <c r="G93" s="26">
        <v>27854229.48</v>
      </c>
      <c r="H93" s="34">
        <f t="shared" si="16"/>
        <v>3.7252902984619141E-9</v>
      </c>
    </row>
    <row r="94" spans="2:13" ht="24" x14ac:dyDescent="0.2">
      <c r="B94" s="20" t="s">
        <v>21</v>
      </c>
      <c r="C94" s="7">
        <f>SUM(C95:C103)</f>
        <v>133785814.37</v>
      </c>
      <c r="D94" s="7">
        <f t="shared" ref="D94:H94" si="18">SUM(D95:D103)</f>
        <v>2479682.2399999895</v>
      </c>
      <c r="E94" s="29">
        <f t="shared" si="18"/>
        <v>136265496.60999998</v>
      </c>
      <c r="F94" s="7">
        <f t="shared" si="18"/>
        <v>136265496.60999998</v>
      </c>
      <c r="G94" s="7">
        <f t="shared" si="18"/>
        <v>135142677.94</v>
      </c>
      <c r="H94" s="29">
        <f t="shared" si="18"/>
        <v>-1.7229467630386353E-8</v>
      </c>
    </row>
    <row r="95" spans="2:13" ht="24" x14ac:dyDescent="0.2">
      <c r="B95" s="10" t="s">
        <v>22</v>
      </c>
      <c r="C95" s="25">
        <v>0</v>
      </c>
      <c r="D95" s="25">
        <v>1108.93</v>
      </c>
      <c r="E95" s="30">
        <f t="shared" si="17"/>
        <v>1108.93</v>
      </c>
      <c r="F95" s="26">
        <v>1108.93</v>
      </c>
      <c r="G95" s="26">
        <v>1108.93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26242719.449999999</v>
      </c>
      <c r="D98" s="25">
        <v>-23017531.850000001</v>
      </c>
      <c r="E98" s="30">
        <f t="shared" si="17"/>
        <v>3225187.5999999978</v>
      </c>
      <c r="F98" s="26">
        <v>3225187.6</v>
      </c>
      <c r="G98" s="26">
        <v>3225187.6</v>
      </c>
      <c r="H98" s="34">
        <f t="shared" si="16"/>
        <v>-2.3283064365386963E-9</v>
      </c>
    </row>
    <row r="99" spans="2:18" ht="24" x14ac:dyDescent="0.2">
      <c r="B99" s="10" t="s">
        <v>26</v>
      </c>
      <c r="C99" s="25">
        <v>2000000</v>
      </c>
      <c r="D99" s="25">
        <v>-300178.56</v>
      </c>
      <c r="E99" s="30">
        <f t="shared" si="17"/>
        <v>1699821.44</v>
      </c>
      <c r="F99" s="26">
        <v>1699821.44</v>
      </c>
      <c r="G99" s="26">
        <v>1699821.44</v>
      </c>
      <c r="H99" s="34">
        <f t="shared" si="16"/>
        <v>0</v>
      </c>
      <c r="J99" s="21"/>
    </row>
    <row r="100" spans="2:18" x14ac:dyDescent="0.2">
      <c r="B100" s="10" t="s">
        <v>27</v>
      </c>
      <c r="C100" s="25">
        <v>105543094.92</v>
      </c>
      <c r="D100" s="25">
        <v>23314960.11999999</v>
      </c>
      <c r="E100" s="30">
        <f t="shared" si="17"/>
        <v>128858055.03999999</v>
      </c>
      <c r="F100" s="26">
        <v>128858055.04000001</v>
      </c>
      <c r="G100" s="26">
        <v>127735236.37</v>
      </c>
      <c r="H100" s="34">
        <f t="shared" si="16"/>
        <v>-1.4901161193847656E-8</v>
      </c>
      <c r="R100" s="2"/>
    </row>
    <row r="101" spans="2:18" ht="24" x14ac:dyDescent="0.2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963090</v>
      </c>
      <c r="E102" s="30">
        <f t="shared" si="17"/>
        <v>963090</v>
      </c>
      <c r="F102" s="26">
        <v>963090</v>
      </c>
      <c r="G102" s="26">
        <v>963090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1518233.6000000001</v>
      </c>
      <c r="E103" s="30">
        <f t="shared" si="17"/>
        <v>1518233.6000000001</v>
      </c>
      <c r="F103" s="26">
        <v>1518233.6000000001</v>
      </c>
      <c r="G103" s="26">
        <v>1518233.6000000001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286932076</v>
      </c>
      <c r="D104" s="7">
        <f t="shared" ref="D104:H104" si="19">SUM(D105:D113)</f>
        <v>-15194331.330000028</v>
      </c>
      <c r="E104" s="29">
        <f t="shared" si="19"/>
        <v>271737744.66999996</v>
      </c>
      <c r="F104" s="7">
        <f t="shared" si="19"/>
        <v>271487492.03999996</v>
      </c>
      <c r="G104" s="7">
        <f t="shared" si="19"/>
        <v>256012423.68000001</v>
      </c>
      <c r="H104" s="29">
        <f t="shared" si="19"/>
        <v>250252.62999998033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86000000</v>
      </c>
      <c r="D106" s="25">
        <v>-36905399.49000001</v>
      </c>
      <c r="E106" s="30">
        <f t="shared" si="17"/>
        <v>49094600.50999999</v>
      </c>
      <c r="F106" s="26">
        <v>49094600.510000005</v>
      </c>
      <c r="G106" s="26">
        <v>45207610.880000003</v>
      </c>
      <c r="H106" s="34">
        <f t="shared" si="16"/>
        <v>-1.4901161193847656E-8</v>
      </c>
    </row>
    <row r="107" spans="2:18" ht="24" x14ac:dyDescent="0.2">
      <c r="B107" s="10" t="s">
        <v>34</v>
      </c>
      <c r="C107" s="25">
        <v>9000000</v>
      </c>
      <c r="D107" s="25">
        <v>-2106048.54</v>
      </c>
      <c r="E107" s="30">
        <f t="shared" si="17"/>
        <v>6893951.46</v>
      </c>
      <c r="F107" s="26">
        <v>6893951.46</v>
      </c>
      <c r="G107" s="26">
        <v>6765799.2999999998</v>
      </c>
      <c r="H107" s="34">
        <f t="shared" si="16"/>
        <v>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191932076</v>
      </c>
      <c r="D109" s="25">
        <v>20117957.23999998</v>
      </c>
      <c r="E109" s="30">
        <f t="shared" si="17"/>
        <v>212050033.23999998</v>
      </c>
      <c r="F109" s="26">
        <v>211799780.60999998</v>
      </c>
      <c r="G109" s="26">
        <v>200339854.03999999</v>
      </c>
      <c r="H109" s="34">
        <f t="shared" si="16"/>
        <v>250252.62999999523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3699159.46</v>
      </c>
      <c r="E113" s="30">
        <f t="shared" si="17"/>
        <v>3699159.46</v>
      </c>
      <c r="F113" s="26">
        <v>3699159.46</v>
      </c>
      <c r="G113" s="26">
        <v>3699159.46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90395407.670000002</v>
      </c>
      <c r="D114" s="7">
        <f t="shared" ref="D114:H114" si="20">SUM(D115:D123)</f>
        <v>25593953.329999991</v>
      </c>
      <c r="E114" s="29">
        <f t="shared" si="20"/>
        <v>115989361</v>
      </c>
      <c r="F114" s="7">
        <f t="shared" si="20"/>
        <v>115591504.78</v>
      </c>
      <c r="G114" s="7">
        <f t="shared" si="20"/>
        <v>112011580.56999999</v>
      </c>
      <c r="H114" s="29">
        <f t="shared" si="20"/>
        <v>397856.21999999462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89049000</v>
      </c>
      <c r="D118" s="25">
        <v>763358.31999999285</v>
      </c>
      <c r="E118" s="30">
        <f t="shared" si="17"/>
        <v>89812358.319999993</v>
      </c>
      <c r="F118" s="26">
        <v>89427766.969999999</v>
      </c>
      <c r="G118" s="26">
        <v>86131330.159999996</v>
      </c>
      <c r="H118" s="34">
        <f t="shared" si="16"/>
        <v>384591.34999999404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1346407.67</v>
      </c>
      <c r="D120" s="25">
        <v>775152.00999999978</v>
      </c>
      <c r="E120" s="30">
        <f t="shared" si="17"/>
        <v>2121559.6799999997</v>
      </c>
      <c r="F120" s="26">
        <v>2121559.6800000002</v>
      </c>
      <c r="G120" s="26">
        <v>1838072.28</v>
      </c>
      <c r="H120" s="34">
        <f t="shared" si="16"/>
        <v>-4.6566128730773926E-10</v>
      </c>
    </row>
    <row r="121" spans="2:8" x14ac:dyDescent="0.2">
      <c r="B121" s="10" t="s">
        <v>48</v>
      </c>
      <c r="C121" s="25">
        <v>0</v>
      </c>
      <c r="D121" s="25">
        <v>24055443</v>
      </c>
      <c r="E121" s="30">
        <f t="shared" si="17"/>
        <v>24055443</v>
      </c>
      <c r="F121" s="26">
        <v>24042178.129999999</v>
      </c>
      <c r="G121" s="26">
        <v>24042178.129999999</v>
      </c>
      <c r="H121" s="34">
        <f t="shared" si="16"/>
        <v>13264.870000001043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1160000</v>
      </c>
      <c r="D124" s="7">
        <f t="shared" ref="D124:H124" si="21">SUM(D125:D133)</f>
        <v>7595922.4000000013</v>
      </c>
      <c r="E124" s="29">
        <f t="shared" si="21"/>
        <v>8755922.4000000004</v>
      </c>
      <c r="F124" s="7">
        <f t="shared" si="21"/>
        <v>8755922.3399999999</v>
      </c>
      <c r="G124" s="7">
        <f t="shared" si="21"/>
        <v>7981343.9400000004</v>
      </c>
      <c r="H124" s="29">
        <f t="shared" si="21"/>
        <v>6.0000000055879354E-2</v>
      </c>
    </row>
    <row r="125" spans="2:8" x14ac:dyDescent="0.2">
      <c r="B125" s="10" t="s">
        <v>52</v>
      </c>
      <c r="C125" s="25">
        <v>1000000</v>
      </c>
      <c r="D125" s="25">
        <v>1414184.0800000003</v>
      </c>
      <c r="E125" s="30">
        <f t="shared" si="17"/>
        <v>2414184.08</v>
      </c>
      <c r="F125" s="26">
        <v>2414184.02</v>
      </c>
      <c r="G125" s="26">
        <v>2083421.62</v>
      </c>
      <c r="H125" s="34">
        <f t="shared" si="16"/>
        <v>6.0000000055879354E-2</v>
      </c>
    </row>
    <row r="126" spans="2:8" x14ac:dyDescent="0.2">
      <c r="B126" s="10" t="s">
        <v>53</v>
      </c>
      <c r="C126" s="25">
        <v>0</v>
      </c>
      <c r="D126" s="25">
        <v>124274.1</v>
      </c>
      <c r="E126" s="30">
        <f t="shared" si="17"/>
        <v>124274.1</v>
      </c>
      <c r="F126" s="26">
        <v>124274.1</v>
      </c>
      <c r="G126" s="26">
        <v>124274.1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5913297.0300000003</v>
      </c>
      <c r="E128" s="30">
        <f t="shared" si="17"/>
        <v>5913297.0300000003</v>
      </c>
      <c r="F128" s="26">
        <v>5913297.0300000003</v>
      </c>
      <c r="G128" s="26">
        <v>5469481.0300000003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78330</v>
      </c>
      <c r="E129" s="30">
        <f t="shared" si="17"/>
        <v>78330</v>
      </c>
      <c r="F129" s="26">
        <v>78330</v>
      </c>
      <c r="G129" s="26">
        <v>78330</v>
      </c>
      <c r="H129" s="34">
        <f t="shared" si="16"/>
        <v>0</v>
      </c>
    </row>
    <row r="130" spans="2:8" x14ac:dyDescent="0.2">
      <c r="B130" s="10" t="s">
        <v>57</v>
      </c>
      <c r="C130" s="25">
        <v>160000</v>
      </c>
      <c r="D130" s="25">
        <v>65837.19</v>
      </c>
      <c r="E130" s="30">
        <f t="shared" si="17"/>
        <v>225837.19</v>
      </c>
      <c r="F130" s="26">
        <v>225837.19</v>
      </c>
      <c r="G130" s="26">
        <v>225837.19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212417194.84999999</v>
      </c>
      <c r="D134" s="7">
        <f t="shared" ref="D134:H134" si="22">SUM(D135:D137)</f>
        <v>40011562.809999973</v>
      </c>
      <c r="E134" s="29">
        <f t="shared" si="22"/>
        <v>252428757.65999997</v>
      </c>
      <c r="F134" s="7">
        <f t="shared" si="22"/>
        <v>234638303.53</v>
      </c>
      <c r="G134" s="7">
        <f t="shared" si="22"/>
        <v>196906030.10999998</v>
      </c>
      <c r="H134" s="29">
        <f t="shared" si="22"/>
        <v>17790454.129999965</v>
      </c>
    </row>
    <row r="135" spans="2:8" x14ac:dyDescent="0.2">
      <c r="B135" s="10" t="s">
        <v>62</v>
      </c>
      <c r="C135" s="25">
        <v>182417194.84999999</v>
      </c>
      <c r="D135" s="26">
        <v>40011562.809999973</v>
      </c>
      <c r="E135" s="30">
        <f t="shared" si="17"/>
        <v>222428757.65999997</v>
      </c>
      <c r="F135" s="26">
        <v>204638303.53</v>
      </c>
      <c r="G135" s="26">
        <v>171689464.28999999</v>
      </c>
      <c r="H135" s="34">
        <f t="shared" si="16"/>
        <v>17790454.129999965</v>
      </c>
    </row>
    <row r="136" spans="2:8" x14ac:dyDescent="0.2">
      <c r="B136" s="10" t="s">
        <v>63</v>
      </c>
      <c r="C136" s="25">
        <v>30000000</v>
      </c>
      <c r="D136" s="26">
        <v>0</v>
      </c>
      <c r="E136" s="30">
        <f t="shared" si="17"/>
        <v>30000000</v>
      </c>
      <c r="F136" s="26">
        <v>30000000</v>
      </c>
      <c r="G136" s="26">
        <v>25216565.82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81606837.779999986</v>
      </c>
      <c r="D151" s="7">
        <f t="shared" ref="D151:H151" si="25">SUM(D152:D158)</f>
        <v>-28990477.57</v>
      </c>
      <c r="E151" s="29">
        <f t="shared" si="25"/>
        <v>52616360.209999993</v>
      </c>
      <c r="F151" s="7">
        <f t="shared" si="25"/>
        <v>52616360.210000001</v>
      </c>
      <c r="G151" s="7">
        <f t="shared" si="25"/>
        <v>52616360.210000001</v>
      </c>
      <c r="H151" s="29">
        <f t="shared" si="25"/>
        <v>-8.3819031715393066E-9</v>
      </c>
    </row>
    <row r="152" spans="2:8" x14ac:dyDescent="0.2">
      <c r="B152" s="10" t="s">
        <v>79</v>
      </c>
      <c r="C152" s="25">
        <v>76077321.319999993</v>
      </c>
      <c r="D152" s="26">
        <v>-32453472.259999998</v>
      </c>
      <c r="E152" s="30">
        <f t="shared" si="17"/>
        <v>43623849.059999995</v>
      </c>
      <c r="F152" s="26">
        <v>43623849.060000002</v>
      </c>
      <c r="G152" s="26">
        <v>43623849.060000002</v>
      </c>
      <c r="H152" s="34">
        <f t="shared" si="16"/>
        <v>-7.4505805969238281E-9</v>
      </c>
    </row>
    <row r="153" spans="2:8" x14ac:dyDescent="0.2">
      <c r="B153" s="10" t="s">
        <v>80</v>
      </c>
      <c r="C153" s="25">
        <v>5529516.46</v>
      </c>
      <c r="D153" s="26">
        <v>2828139.1999999993</v>
      </c>
      <c r="E153" s="30">
        <f t="shared" si="17"/>
        <v>8357655.6599999992</v>
      </c>
      <c r="F153" s="26">
        <v>8357655.6600000001</v>
      </c>
      <c r="G153" s="26">
        <v>8357655.6600000001</v>
      </c>
      <c r="H153" s="34">
        <f t="shared" si="16"/>
        <v>-9.3132257461547852E-10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634855.49</v>
      </c>
      <c r="E155" s="30">
        <f t="shared" si="26"/>
        <v>634855.49</v>
      </c>
      <c r="F155" s="26">
        <v>634855.49</v>
      </c>
      <c r="G155" s="26">
        <v>634855.49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4480227197</v>
      </c>
      <c r="D160" s="24">
        <f t="shared" ref="D160:G160" si="28">SUM(D10,D85)</f>
        <v>513177694.28999984</v>
      </c>
      <c r="E160" s="32">
        <f>SUM(E10,E85)</f>
        <v>4993404891.29</v>
      </c>
      <c r="F160" s="24">
        <f t="shared" si="28"/>
        <v>4721823809</v>
      </c>
      <c r="G160" s="24">
        <f t="shared" si="28"/>
        <v>4580474809.1300001</v>
      </c>
      <c r="H160" s="32">
        <f>SUM(H10,H85)</f>
        <v>271581082.28999984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2022-04-20T18:46:39Z</cp:lastPrinted>
  <dcterms:created xsi:type="dcterms:W3CDTF">2020-01-08T21:14:59Z</dcterms:created>
  <dcterms:modified xsi:type="dcterms:W3CDTF">2023-01-24T22:11:43Z</dcterms:modified>
</cp:coreProperties>
</file>